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FY23 Files\Website Updates\Complete\"/>
    </mc:Choice>
  </mc:AlternateContent>
  <xr:revisionPtr revIDLastSave="0" documentId="8_{5FF8C8E5-2473-4483-8C77-37D9DD3B0E63}" xr6:coauthVersionLast="47" xr6:coauthVersionMax="47" xr10:uidLastSave="{00000000-0000-0000-0000-000000000000}"/>
  <bookViews>
    <workbookView xWindow="28680" yWindow="-195" windowWidth="29040" windowHeight="16440" xr2:uid="{00000000-000D-0000-FFFF-FFFF00000000}"/>
  </bookViews>
  <sheets>
    <sheet name="Chart" sheetId="4" r:id="rId1"/>
    <sheet name="Data and Defin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D24" i="2"/>
  <c r="D23" i="2"/>
  <c r="B6" i="2"/>
  <c r="E6" i="2" s="1"/>
  <c r="F6" i="2" s="1"/>
  <c r="B5" i="2"/>
  <c r="E5" i="2" s="1"/>
  <c r="F5" i="2" s="1"/>
  <c r="B4" i="2"/>
  <c r="E4" i="2" s="1"/>
  <c r="F4" i="2" s="1"/>
  <c r="B3" i="2"/>
  <c r="E3" i="2" s="1"/>
  <c r="F3" i="2" s="1"/>
  <c r="D25" i="2" l="1"/>
  <c r="E7" i="2" s="1"/>
  <c r="F7" i="2" s="1"/>
  <c r="G7" i="2" l="1"/>
  <c r="G3" i="2" l="1"/>
  <c r="G4" i="2"/>
  <c r="G5" i="2"/>
  <c r="G6" i="2" l="1"/>
</calcChain>
</file>

<file path=xl/sharedStrings.xml><?xml version="1.0" encoding="utf-8"?>
<sst xmlns="http://schemas.openxmlformats.org/spreadsheetml/2006/main" count="18" uniqueCount="15">
  <si>
    <t>Tax-supported debt per capita</t>
  </si>
  <si>
    <t>Population</t>
  </si>
  <si>
    <t>Fiscal Year</t>
  </si>
  <si>
    <t>Inflation-Adjusted Tax-supported Debt per Capita</t>
  </si>
  <si>
    <t>Note: The inflation adjustement above uses inflation adjustment uses the Consumer Price Index (CPI) published by the Bureau of Labor Statistics (BLS). Please visit the BLS' website to use their CPI Inflation Calculator or to download CPI Datasets.</t>
  </si>
  <si>
    <t xml:space="preserve">CPI Inflation Calculator: http://www.bls.gov/data/inflation_calculator.htm </t>
  </si>
  <si>
    <t>CPI Databases: http://www.bls.gov/cpi/#data</t>
  </si>
  <si>
    <t>Downloadable Information:</t>
  </si>
  <si>
    <t>Tax-Supported Debt</t>
  </si>
  <si>
    <t>Tax-supported debt is outstanding principal on governmental activities debt, secured in full by property taxes.</t>
  </si>
  <si>
    <t>Sources and Definitions:</t>
  </si>
  <si>
    <t>$ Diff</t>
  </si>
  <si>
    <t>Calculator</t>
  </si>
  <si>
    <t>Source of population estimates is North Central Texas Council of Goverments, and these are also shown in Statistical Table 16 in the FY21 Comprehensive Annual Financial Report.</t>
  </si>
  <si>
    <t>CPI Multiplier (Inflation Adjustment to 2022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</si>
</sst>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Red]&quot;($&quot;#,##0\)"/>
    <numFmt numFmtId="165" formatCode="&quot;$&quot;#,##0.00"/>
    <numFmt numFmtId="166" formatCode="0.0%"/>
    <numFmt numFmtId="167" formatCode="_(* #,##0.000_);_(* \(#,##0.000\);_(* &quot;-&quot;???_);_(@_)"/>
  </numFmts>
  <fonts count="5" x14ac:knownFonts="1">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rgb="FFFFFF00"/>
        <bgColor rgb="FFFFFFFF"/>
      </patternFill>
    </fill>
  </fills>
  <borders count="5">
    <border>
      <left/>
      <right/>
      <top/>
      <bottom/>
      <diagonal/>
    </border>
    <border>
      <left style="thin">
        <color rgb="FFCCCCFF"/>
      </left>
      <right style="thin">
        <color rgb="FFCCCCFF"/>
      </right>
      <top style="thin">
        <color rgb="FFCCCCFF"/>
      </top>
      <bottom style="thin">
        <color rgb="FFCCCCFF"/>
      </bottom>
      <diagonal/>
    </border>
    <border>
      <left style="thin">
        <color rgb="FFCCCCFF"/>
      </left>
      <right/>
      <top/>
      <bottom style="thin">
        <color theme="3" tint="0.79998168889431442"/>
      </bottom>
      <diagonal/>
    </border>
    <border>
      <left/>
      <right/>
      <top style="thin">
        <color theme="3" tint="0.79998168889431442"/>
      </top>
      <bottom/>
      <diagonal/>
    </border>
    <border>
      <left style="thin">
        <color theme="3" tint="0.79998168889431442"/>
      </left>
      <right style="thin">
        <color rgb="FFCCCCFF"/>
      </right>
      <top style="thin">
        <color rgb="FFCCCCFF"/>
      </top>
      <bottom style="thin">
        <color rgb="FFCCCCFF"/>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1" fillId="0" borderId="0" xfId="0" applyFont="1"/>
    <xf numFmtId="164" fontId="2" fillId="2" borderId="1" xfId="0" applyNumberFormat="1" applyFont="1" applyFill="1" applyBorder="1" applyAlignment="1">
      <alignment horizontal="right" vertical="top"/>
    </xf>
    <xf numFmtId="0" fontId="1" fillId="0" borderId="0" xfId="0" applyFont="1" applyAlignment="1">
      <alignment horizontal="center"/>
    </xf>
    <xf numFmtId="165" fontId="2" fillId="2" borderId="1" xfId="0" applyNumberFormat="1" applyFont="1" applyFill="1" applyBorder="1" applyAlignment="1">
      <alignment horizontal="center" vertical="top"/>
    </xf>
    <xf numFmtId="0" fontId="0" fillId="0" borderId="0" xfId="0" applyAlignment="1">
      <alignment horizontal="center"/>
    </xf>
    <xf numFmtId="165" fontId="0" fillId="0" borderId="0" xfId="0" applyNumberFormat="1" applyAlignment="1">
      <alignment horizontal="center"/>
    </xf>
    <xf numFmtId="3" fontId="2" fillId="2" borderId="1" xfId="0" applyNumberFormat="1" applyFont="1" applyFill="1" applyBorder="1" applyAlignment="1">
      <alignment horizontal="center" vertical="top"/>
    </xf>
    <xf numFmtId="0" fontId="1" fillId="0" borderId="0" xfId="0" applyFont="1" applyAlignment="1">
      <alignment wrapText="1"/>
    </xf>
    <xf numFmtId="166" fontId="0" fillId="0" borderId="0" xfId="1" applyNumberFormat="1" applyFont="1"/>
    <xf numFmtId="0" fontId="0" fillId="0" borderId="2" xfId="0" applyBorder="1"/>
    <xf numFmtId="0" fontId="0" fillId="0" borderId="3" xfId="0" applyBorder="1"/>
    <xf numFmtId="164" fontId="2" fillId="3" borderId="1" xfId="0" applyNumberFormat="1" applyFont="1" applyFill="1" applyBorder="1" applyAlignment="1">
      <alignment horizontal="right" vertical="top"/>
    </xf>
    <xf numFmtId="167" fontId="2" fillId="2" borderId="1" xfId="0" applyNumberFormat="1" applyFont="1" applyFill="1" applyBorder="1" applyAlignment="1">
      <alignment horizontal="right" vertical="top"/>
    </xf>
    <xf numFmtId="167" fontId="2" fillId="2" borderId="4" xfId="0" applyNumberFormat="1" applyFont="1" applyFill="1" applyBorder="1" applyAlignment="1">
      <alignment horizontal="right" vertical="top"/>
    </xf>
    <xf numFmtId="0" fontId="3" fillId="0" borderId="0" xfId="0" applyFont="1" applyAlignment="1">
      <alignment horizontal="center"/>
    </xf>
    <xf numFmtId="0" fontId="0" fillId="0" borderId="0" xfId="0" applyAlignment="1">
      <alignment wrapText="1"/>
    </xf>
    <xf numFmtId="0" fontId="0" fillId="0" borderId="0" xfId="0"/>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baseline="0"/>
              <a:t>Town of Addison, Texas: </a:t>
            </a:r>
            <a:r>
              <a:rPr lang="en-US"/>
              <a:t>Inflation</a:t>
            </a:r>
            <a:r>
              <a:rPr lang="en-US" baseline="0"/>
              <a:t>-Adjusted Tax-Supported Debt Per Capita, </a:t>
            </a:r>
          </a:p>
          <a:p>
            <a:pPr algn="ctr">
              <a:defRPr/>
            </a:pPr>
            <a:r>
              <a:rPr lang="en-US" baseline="0"/>
              <a:t>Fiscal Years 2019-2023 (2023 Dollars)</a:t>
            </a:r>
            <a:endParaRPr lang="en-US"/>
          </a:p>
        </c:rich>
      </c:tx>
      <c:overlay val="1"/>
    </c:title>
    <c:autoTitleDeleted val="0"/>
    <c:plotArea>
      <c:layout>
        <c:manualLayout>
          <c:layoutTarget val="inner"/>
          <c:xMode val="edge"/>
          <c:yMode val="edge"/>
          <c:x val="7.4450478603876352E-2"/>
          <c:y val="0.14404012214238468"/>
          <c:w val="0.91243087588961191"/>
          <c:h val="0.75787461981521587"/>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wrap="square" lIns="38100" tIns="19050" rIns="38100" bIns="19050" anchor="ctr">
                <a:spAutoFit/>
              </a:bodyPr>
              <a:lstStyle/>
              <a:p>
                <a:pPr>
                  <a:defRPr sz="14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'Data and Definitions'!$A$3:$A$7</c:f>
              <c:numCache>
                <c:formatCode>General</c:formatCode>
                <c:ptCount val="5"/>
                <c:pt idx="0">
                  <c:v>2019</c:v>
                </c:pt>
                <c:pt idx="1">
                  <c:v>2020</c:v>
                </c:pt>
                <c:pt idx="2">
                  <c:v>2021</c:v>
                </c:pt>
                <c:pt idx="3">
                  <c:v>2022</c:v>
                </c:pt>
                <c:pt idx="4">
                  <c:v>2023</c:v>
                </c:pt>
              </c:numCache>
            </c:numRef>
          </c:cat>
          <c:val>
            <c:numRef>
              <c:f>'Data and Definitions'!$F$3:$F$7</c:f>
              <c:numCache>
                <c:formatCode>\$#,##0;[Red]"($"#,##0\)</c:formatCode>
                <c:ptCount val="5"/>
                <c:pt idx="0">
                  <c:v>3754.9081697276756</c:v>
                </c:pt>
                <c:pt idx="1">
                  <c:v>5489.8670044331857</c:v>
                </c:pt>
                <c:pt idx="2">
                  <c:v>5935.661764705882</c:v>
                </c:pt>
                <c:pt idx="3">
                  <c:v>6216.1399548532727</c:v>
                </c:pt>
                <c:pt idx="4">
                  <c:v>6235.0451467268622</c:v>
                </c:pt>
              </c:numCache>
            </c:numRef>
          </c:val>
          <c:extLst>
            <c:ext xmlns:c16="http://schemas.microsoft.com/office/drawing/2014/chart" uri="{C3380CC4-5D6E-409C-BE32-E72D297353CC}">
              <c16:uniqueId val="{00000000-C8CB-4BB5-81C5-E107D19BA313}"/>
            </c:ext>
          </c:extLst>
        </c:ser>
        <c:dLbls>
          <c:showLegendKey val="0"/>
          <c:showVal val="0"/>
          <c:showCatName val="0"/>
          <c:showSerName val="0"/>
          <c:showPercent val="0"/>
          <c:showBubbleSize val="0"/>
        </c:dLbls>
        <c:gapWidth val="150"/>
        <c:axId val="444144288"/>
        <c:axId val="444144848"/>
      </c:barChart>
      <c:catAx>
        <c:axId val="444144288"/>
        <c:scaling>
          <c:orientation val="minMax"/>
        </c:scaling>
        <c:delete val="0"/>
        <c:axPos val="b"/>
        <c:title>
          <c:tx>
            <c:rich>
              <a:bodyPr/>
              <a:lstStyle/>
              <a:p>
                <a:pPr>
                  <a:defRPr sz="1400"/>
                </a:pPr>
                <a:r>
                  <a:rPr lang="en-US" sz="1400"/>
                  <a:t>Fiscal Year</a:t>
                </a:r>
              </a:p>
            </c:rich>
          </c:tx>
          <c:overlay val="0"/>
        </c:title>
        <c:numFmt formatCode="General" sourceLinked="1"/>
        <c:majorTickMark val="out"/>
        <c:minorTickMark val="none"/>
        <c:tickLblPos val="nextTo"/>
        <c:txPr>
          <a:bodyPr/>
          <a:lstStyle/>
          <a:p>
            <a:pPr>
              <a:defRPr sz="1200"/>
            </a:pPr>
            <a:endParaRPr lang="en-US"/>
          </a:p>
        </c:txPr>
        <c:crossAx val="444144848"/>
        <c:crosses val="autoZero"/>
        <c:auto val="1"/>
        <c:lblAlgn val="ctr"/>
        <c:lblOffset val="100"/>
        <c:noMultiLvlLbl val="0"/>
      </c:catAx>
      <c:valAx>
        <c:axId val="444144848"/>
        <c:scaling>
          <c:orientation val="minMax"/>
          <c:max val="7000"/>
        </c:scaling>
        <c:delete val="0"/>
        <c:axPos val="l"/>
        <c:majorGridlines>
          <c:spPr>
            <a:ln>
              <a:solidFill>
                <a:schemeClr val="bg1">
                  <a:lumMod val="75000"/>
                </a:schemeClr>
              </a:solidFill>
            </a:ln>
          </c:spPr>
        </c:majorGridlines>
        <c:title>
          <c:tx>
            <c:rich>
              <a:bodyPr rot="-5400000" vert="horz"/>
              <a:lstStyle/>
              <a:p>
                <a:pPr>
                  <a:defRPr/>
                </a:pPr>
                <a:r>
                  <a:rPr lang="en-US"/>
                  <a:t>Dollars</a:t>
                </a:r>
              </a:p>
            </c:rich>
          </c:tx>
          <c:overlay val="0"/>
        </c:title>
        <c:numFmt formatCode="&quot;$&quot;#,##0" sourceLinked="0"/>
        <c:majorTickMark val="out"/>
        <c:minorTickMark val="none"/>
        <c:tickLblPos val="nextTo"/>
        <c:crossAx val="444144288"/>
        <c:crosses val="autoZero"/>
        <c:crossBetween val="between"/>
      </c:valAx>
    </c:plotArea>
    <c:plotVisOnly val="1"/>
    <c:dispBlanksAs val="gap"/>
    <c:showDLblsOverMax val="0"/>
  </c:chart>
  <c:spPr>
    <a:ln>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zoomScale="8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25"/>
  <sheetViews>
    <sheetView workbookViewId="0">
      <selection activeCell="B8" sqref="B8"/>
    </sheetView>
  </sheetViews>
  <sheetFormatPr defaultRowHeight="15" x14ac:dyDescent="0.25"/>
  <cols>
    <col min="1" max="1" width="10.28515625" bestFit="1" customWidth="1"/>
    <col min="2" max="2" width="28.140625" bestFit="1" customWidth="1"/>
    <col min="3" max="3" width="10.7109375" bestFit="1" customWidth="1"/>
    <col min="4" max="4" width="28.140625" bestFit="1" customWidth="1"/>
    <col min="5" max="5" width="22.7109375" customWidth="1"/>
    <col min="6" max="6" width="9.85546875" bestFit="1" customWidth="1"/>
    <col min="7" max="7" width="11.7109375" bestFit="1" customWidth="1"/>
  </cols>
  <sheetData>
    <row r="2" spans="1:10" ht="45" x14ac:dyDescent="0.25">
      <c r="A2" s="1" t="s">
        <v>2</v>
      </c>
      <c r="B2" s="1" t="s">
        <v>0</v>
      </c>
      <c r="C2" s="1" t="s">
        <v>1</v>
      </c>
      <c r="D2" s="8" t="s">
        <v>14</v>
      </c>
      <c r="E2" s="8" t="s">
        <v>3</v>
      </c>
      <c r="F2" s="1" t="s">
        <v>12</v>
      </c>
      <c r="G2" s="1" t="s">
        <v>11</v>
      </c>
      <c r="I2" s="1"/>
      <c r="J2" s="1"/>
    </row>
    <row r="3" spans="1:10" x14ac:dyDescent="0.25">
      <c r="A3" s="5">
        <v>2019</v>
      </c>
      <c r="B3" s="6">
        <f>59290000/C3</f>
        <v>3754.9081697276756</v>
      </c>
      <c r="C3" s="7">
        <v>15790</v>
      </c>
      <c r="D3" s="13">
        <v>1.1559999999999999</v>
      </c>
      <c r="E3" s="2">
        <f t="shared" ref="E3:E6" si="0">B3*D3</f>
        <v>4340.6738442051928</v>
      </c>
      <c r="F3" s="12">
        <f>E3/D3</f>
        <v>3754.9081697276756</v>
      </c>
      <c r="G3" s="2">
        <f>E3-F3</f>
        <v>585.76567447751722</v>
      </c>
      <c r="H3" s="9"/>
      <c r="J3" s="2"/>
    </row>
    <row r="4" spans="1:10" x14ac:dyDescent="0.25">
      <c r="A4" s="5">
        <v>2020</v>
      </c>
      <c r="B4" s="6">
        <f>86685000/C4</f>
        <v>5489.8670044331857</v>
      </c>
      <c r="C4" s="7">
        <v>15790</v>
      </c>
      <c r="D4" s="13">
        <v>1.1399999999999999</v>
      </c>
      <c r="E4" s="2">
        <f t="shared" si="0"/>
        <v>6258.4483850538309</v>
      </c>
      <c r="F4" s="12">
        <f>E4/D4</f>
        <v>5489.8670044331857</v>
      </c>
      <c r="G4" s="2">
        <f t="shared" ref="G4:G6" si="1">E4-F4</f>
        <v>768.58138062064518</v>
      </c>
      <c r="H4" s="9"/>
      <c r="J4" s="2"/>
    </row>
    <row r="5" spans="1:10" x14ac:dyDescent="0.25">
      <c r="A5" s="5">
        <v>2021</v>
      </c>
      <c r="B5" s="6">
        <f>96870000/C5</f>
        <v>5935.661764705882</v>
      </c>
      <c r="C5" s="7">
        <v>16320</v>
      </c>
      <c r="D5" s="13">
        <v>1.0820000000000001</v>
      </c>
      <c r="E5" s="2">
        <f t="shared" si="0"/>
        <v>6422.3860294117649</v>
      </c>
      <c r="F5" s="12">
        <f>E5/D5</f>
        <v>5935.661764705882</v>
      </c>
      <c r="G5" s="2">
        <f t="shared" si="1"/>
        <v>486.72426470588289</v>
      </c>
      <c r="H5" s="9"/>
      <c r="J5" s="2"/>
    </row>
    <row r="6" spans="1:10" x14ac:dyDescent="0.25">
      <c r="A6" s="5">
        <v>2022</v>
      </c>
      <c r="B6" s="6">
        <f>110150000/C6</f>
        <v>6216.1399548532727</v>
      </c>
      <c r="C6" s="7">
        <v>17720</v>
      </c>
      <c r="D6" s="14">
        <v>1</v>
      </c>
      <c r="E6" s="2">
        <f t="shared" si="0"/>
        <v>6216.1399548532727</v>
      </c>
      <c r="F6" s="12">
        <f>E6/D6</f>
        <v>6216.1399548532727</v>
      </c>
      <c r="G6" s="2">
        <f t="shared" si="1"/>
        <v>0</v>
      </c>
      <c r="H6" s="9"/>
      <c r="J6" s="2"/>
    </row>
    <row r="7" spans="1:10" x14ac:dyDescent="0.25">
      <c r="A7" s="5">
        <v>2023</v>
      </c>
      <c r="B7" s="6">
        <f>B25/C7</f>
        <v>6235.0451467268622</v>
      </c>
      <c r="C7" s="7">
        <v>17720</v>
      </c>
      <c r="D7" s="14">
        <v>1</v>
      </c>
      <c r="E7" s="2">
        <f t="shared" ref="E6:E7" si="2">B7*D7</f>
        <v>6235.0451467268622</v>
      </c>
      <c r="F7" s="12">
        <f>E7/D7</f>
        <v>6235.0451467268622</v>
      </c>
      <c r="G7" s="2">
        <f>E7-F7</f>
        <v>0</v>
      </c>
      <c r="H7" s="9"/>
      <c r="J7" s="2"/>
    </row>
    <row r="8" spans="1:10" x14ac:dyDescent="0.25">
      <c r="C8" s="11"/>
    </row>
    <row r="9" spans="1:10" x14ac:dyDescent="0.25">
      <c r="A9" s="15" t="s">
        <v>10</v>
      </c>
      <c r="B9" s="15"/>
    </row>
    <row r="11" spans="1:10" ht="29.45" customHeight="1" x14ac:dyDescent="0.25">
      <c r="A11" s="16" t="s">
        <v>4</v>
      </c>
      <c r="B11" s="16"/>
      <c r="C11" s="16"/>
      <c r="D11" s="16"/>
      <c r="E11" s="16"/>
    </row>
    <row r="12" spans="1:10" x14ac:dyDescent="0.25">
      <c r="A12" s="17" t="s">
        <v>5</v>
      </c>
      <c r="B12" s="17"/>
      <c r="C12" s="17"/>
      <c r="D12" s="17"/>
      <c r="E12" s="17"/>
    </row>
    <row r="13" spans="1:10" x14ac:dyDescent="0.25">
      <c r="A13" s="17" t="s">
        <v>6</v>
      </c>
      <c r="B13" s="17"/>
      <c r="C13" s="17"/>
    </row>
    <row r="14" spans="1:10" x14ac:dyDescent="0.25">
      <c r="A14" s="17" t="s">
        <v>13</v>
      </c>
      <c r="B14" s="17"/>
      <c r="C14" s="17"/>
      <c r="D14" s="17"/>
      <c r="E14" s="17"/>
      <c r="F14" s="17"/>
      <c r="G14" s="17"/>
      <c r="H14" s="17"/>
      <c r="I14" s="17"/>
    </row>
    <row r="16" spans="1:10" x14ac:dyDescent="0.25">
      <c r="A16" s="17" t="s">
        <v>9</v>
      </c>
      <c r="B16" s="17"/>
      <c r="C16" s="17"/>
      <c r="D16" s="17"/>
      <c r="E16" s="17"/>
    </row>
    <row r="18" spans="1:5" x14ac:dyDescent="0.25">
      <c r="A18" s="15" t="s">
        <v>7</v>
      </c>
      <c r="B18" s="15"/>
    </row>
    <row r="20" spans="1:5" x14ac:dyDescent="0.25">
      <c r="A20" s="1" t="s">
        <v>2</v>
      </c>
      <c r="B20" s="3" t="s">
        <v>8</v>
      </c>
      <c r="C20" s="1" t="s">
        <v>1</v>
      </c>
      <c r="D20" s="3" t="s">
        <v>0</v>
      </c>
    </row>
    <row r="21" spans="1:5" x14ac:dyDescent="0.25">
      <c r="A21" s="5">
        <v>2019</v>
      </c>
      <c r="B21" s="6">
        <v>59290000</v>
      </c>
      <c r="C21" s="7">
        <v>15790</v>
      </c>
      <c r="D21" s="4">
        <v>3754.9081697276756</v>
      </c>
      <c r="E21" s="10"/>
    </row>
    <row r="22" spans="1:5" x14ac:dyDescent="0.25">
      <c r="A22" s="5">
        <v>2020</v>
      </c>
      <c r="B22" s="6">
        <v>86685000</v>
      </c>
      <c r="C22" s="7">
        <v>15790</v>
      </c>
      <c r="D22" s="4">
        <v>5489.8670044331857</v>
      </c>
    </row>
    <row r="23" spans="1:5" x14ac:dyDescent="0.25">
      <c r="A23" s="5">
        <v>2021</v>
      </c>
      <c r="B23" s="6">
        <v>96870000</v>
      </c>
      <c r="C23" s="7">
        <v>16320</v>
      </c>
      <c r="D23" s="4">
        <f t="shared" ref="D23:D24" si="3">B23/C23</f>
        <v>5935.661764705882</v>
      </c>
    </row>
    <row r="24" spans="1:5" x14ac:dyDescent="0.25">
      <c r="A24" s="5">
        <v>2022</v>
      </c>
      <c r="B24" s="6">
        <v>110150000</v>
      </c>
      <c r="C24" s="7">
        <v>17720</v>
      </c>
      <c r="D24" s="4">
        <f t="shared" si="3"/>
        <v>6216.1399548532727</v>
      </c>
    </row>
    <row r="25" spans="1:5" x14ac:dyDescent="0.25">
      <c r="A25" s="5">
        <v>2023</v>
      </c>
      <c r="B25" s="6">
        <v>110485000</v>
      </c>
      <c r="C25" s="7">
        <v>17720</v>
      </c>
      <c r="D25" s="4">
        <f t="shared" ref="D25" si="4">B25/C25</f>
        <v>6235.0451467268622</v>
      </c>
    </row>
  </sheetData>
  <mergeCells count="7">
    <mergeCell ref="A9:B9"/>
    <mergeCell ref="A18:B18"/>
    <mergeCell ref="A11:E11"/>
    <mergeCell ref="A12:E12"/>
    <mergeCell ref="A13:C13"/>
    <mergeCell ref="A14:I14"/>
    <mergeCell ref="A16: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 and Definitions</vt:lpstr>
      <vt:lpstr>Chart</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Gibson</dc:creator>
  <cp:lastModifiedBy>Eric Wellman</cp:lastModifiedBy>
  <dcterms:created xsi:type="dcterms:W3CDTF">2016-01-15T19:17:24Z</dcterms:created>
  <dcterms:modified xsi:type="dcterms:W3CDTF">2023-09-27T17:16:33Z</dcterms:modified>
</cp:coreProperties>
</file>